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rza\Downloads\"/>
    </mc:Choice>
  </mc:AlternateContent>
  <xr:revisionPtr revIDLastSave="0" documentId="13_ncr:1_{7BC1FDA1-E75E-437C-9FB6-2B829630DA60}" xr6:coauthVersionLast="34" xr6:coauthVersionMax="34" xr10:uidLastSave="{00000000-0000-0000-0000-000000000000}"/>
  <bookViews>
    <workbookView xWindow="0" yWindow="0" windowWidth="38400" windowHeight="17625" activeTab="1" xr2:uid="{42EDDF70-7AE1-4C92-9DD5-F8EA57B2D399}"/>
  </bookViews>
  <sheets>
    <sheet name="Create and Learn" sheetId="2" r:id="rId1"/>
    <sheet name="createandlearn.net" sheetId="1" r:id="rId2"/>
  </sheets>
  <definedNames>
    <definedName name="_xlnm.Print_Area" localSheetId="1">'createandlearn.net'!$H$1:$K$45</definedName>
  </definedNames>
  <calcPr calcId="1790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9" i="1" l="1"/>
  <c r="K15" i="1"/>
  <c r="K18" i="1"/>
  <c r="K31" i="1"/>
  <c r="K17" i="1"/>
  <c r="K38" i="1"/>
  <c r="K37" i="1"/>
  <c r="C8" i="1"/>
  <c r="D8" i="1"/>
  <c r="E8" i="1"/>
  <c r="K21" i="1"/>
  <c r="K22" i="1"/>
  <c r="K20" i="1"/>
  <c r="K25" i="1"/>
  <c r="K26" i="1"/>
  <c r="K40" i="1"/>
  <c r="K43" i="1"/>
  <c r="K34" i="1"/>
  <c r="K36" i="1"/>
  <c r="K35" i="1"/>
  <c r="K19" i="1"/>
  <c r="K44" i="1"/>
  <c r="K45" i="1"/>
  <c r="K30" i="1"/>
  <c r="K29" i="1"/>
  <c r="K28" i="1"/>
  <c r="K16" i="1"/>
  <c r="K27" i="1"/>
</calcChain>
</file>

<file path=xl/sharedStrings.xml><?xml version="1.0" encoding="utf-8"?>
<sst xmlns="http://schemas.openxmlformats.org/spreadsheetml/2006/main" count="106" uniqueCount="94">
  <si>
    <t>Result</t>
  </si>
  <si>
    <t>Mary</t>
  </si>
  <si>
    <t>John</t>
  </si>
  <si>
    <t>Date</t>
  </si>
  <si>
    <t>Said</t>
  </si>
  <si>
    <t>Angela</t>
  </si>
  <si>
    <t>$ Product 1</t>
  </si>
  <si>
    <t>$ Product 2</t>
  </si>
  <si>
    <t>$ Product 3</t>
  </si>
  <si>
    <t>Report Date</t>
  </si>
  <si>
    <t>Total</t>
  </si>
  <si>
    <t xml:space="preserve">VLOOKUP </t>
  </si>
  <si>
    <t xml:space="preserve">HLOOKUP </t>
  </si>
  <si>
    <t xml:space="preserve">AVERAGE </t>
  </si>
  <si>
    <t xml:space="preserve">COUNT </t>
  </si>
  <si>
    <t xml:space="preserve">COUNTIF </t>
  </si>
  <si>
    <t xml:space="preserve">IF </t>
  </si>
  <si>
    <t xml:space="preserve">IFERROR </t>
  </si>
  <si>
    <t xml:space="preserve">MAX </t>
  </si>
  <si>
    <t xml:space="preserve">MIN </t>
  </si>
  <si>
    <t xml:space="preserve">MONTH </t>
  </si>
  <si>
    <t xml:space="preserve">DAY </t>
  </si>
  <si>
    <t xml:space="preserve">YEAR </t>
  </si>
  <si>
    <t xml:space="preserve">NETWORKDAYS </t>
  </si>
  <si>
    <t xml:space="preserve">TODAY </t>
  </si>
  <si>
    <t xml:space="preserve">OR </t>
  </si>
  <si>
    <t xml:space="preserve">AND </t>
  </si>
  <si>
    <t xml:space="preserve">ROUND </t>
  </si>
  <si>
    <t xml:space="preserve">SUM </t>
  </si>
  <si>
    <t xml:space="preserve">WEEKDAY </t>
  </si>
  <si>
    <t xml:space="preserve">CONCATENATE </t>
  </si>
  <si>
    <t>RIGHT</t>
  </si>
  <si>
    <t>LEFT</t>
  </si>
  <si>
    <t xml:space="preserve">SUMIF </t>
  </si>
  <si>
    <t>=VLOOKUP("Said",A3:C7,3,FALSE)</t>
  </si>
  <si>
    <t>=HLOOKUP("$ Product 3",A3:E7,3,FALSE)</t>
  </si>
  <si>
    <t>=AVERAGE(E4:E7)</t>
  </si>
  <si>
    <t>=COUNT(C4:C7)</t>
  </si>
  <si>
    <t>=COUNTIF(C4:C7,"&gt;3000")</t>
  </si>
  <si>
    <t>=IF(SUM(C8:E8)&gt;40000,"Reached","Not Reached")</t>
  </si>
  <si>
    <t>=IFERROR(VLOOKUP("Raul",A3:C7,3,FALSE),"Not Found")</t>
  </si>
  <si>
    <t>=LEFT(A4,4)</t>
  </si>
  <si>
    <t>=RIGHT(A4,2)</t>
  </si>
  <si>
    <t>=MAX(D4:D7)</t>
  </si>
  <si>
    <t>=MIN(E4:E7)</t>
  </si>
  <si>
    <t>=MONTH(B4)</t>
  </si>
  <si>
    <t>=DAY(B4)</t>
  </si>
  <si>
    <t>=YEAR(B4)</t>
  </si>
  <si>
    <t>=NETWORKDAYS(B4,B1)</t>
  </si>
  <si>
    <t>=CONCATENATE(A6,": ",C6)</t>
  </si>
  <si>
    <t>=TODAY()</t>
  </si>
  <si>
    <t>=OR(C8&gt;15000,D8&gt;15000,E8&gt;15000)</t>
  </si>
  <si>
    <t>=AND(C8&gt;15000,D8&gt;15000,E8&gt;15000)</t>
  </si>
  <si>
    <t>=ROUND(D5,-2)</t>
  </si>
  <si>
    <t>=SUMIF(A4:A7,"Said",D4:D7)</t>
  </si>
  <si>
    <t>=SUM(C8:E8)</t>
  </si>
  <si>
    <t>=WEEKDAY(B4)</t>
  </si>
  <si>
    <t>=DATE(2019,4,30)</t>
  </si>
  <si>
    <t>Function</t>
  </si>
  <si>
    <t>Math, trigonometry, and Statistical</t>
  </si>
  <si>
    <t>Logical, lookup and reference</t>
  </si>
  <si>
    <t>Description</t>
  </si>
  <si>
    <t>Example</t>
  </si>
  <si>
    <t>Date and time</t>
  </si>
  <si>
    <t>Converts a serial number to a day of the month</t>
  </si>
  <si>
    <t>Converts a serial number to a month</t>
  </si>
  <si>
    <t>Converts a serial number to a year</t>
  </si>
  <si>
    <t>Converts a serial number to a day of the week</t>
  </si>
  <si>
    <t>Returns the number of whole workdays between two dates</t>
  </si>
  <si>
    <t>Returns the serial number of today's date</t>
  </si>
  <si>
    <t>Joins several text items into one text item</t>
  </si>
  <si>
    <t>Text</t>
  </si>
  <si>
    <t>Returns the leftmost characters from a text value</t>
  </si>
  <si>
    <t>Returns the rightmost characters from a text value</t>
  </si>
  <si>
    <t>Returns a value you specify if a formula evaluates to an error; otherwise, returns the result of the formula</t>
  </si>
  <si>
    <t>Returns TRUE if all of its arguments are TRUE</t>
  </si>
  <si>
    <t>Returns TRUE if any argument is TRUE</t>
  </si>
  <si>
    <t>Specifies a logical test to perform</t>
  </si>
  <si>
    <t>Looks in the first column of an array and moves across the row to return the value of a cell</t>
  </si>
  <si>
    <t>Looks in the top row of an array and returns the value of the indicated cell</t>
  </si>
  <si>
    <t>Returns the average of its arguments</t>
  </si>
  <si>
    <t>Counts how many numbers are in the list of arguments</t>
  </si>
  <si>
    <t>Counts the number of cells within a range that meet the given criteria</t>
  </si>
  <si>
    <t>Returns the maximum value in a list of arguments</t>
  </si>
  <si>
    <t>Returns the minimum value in a list of arguments</t>
  </si>
  <si>
    <t>Rounds a number to a specified number of digits</t>
  </si>
  <si>
    <t>Adds its arguments</t>
  </si>
  <si>
    <t>Adds the cells specified by a given criteria</t>
  </si>
  <si>
    <t>=INDEX(C4:E7,MATCH("Mary",A4:A7,0),MATCH("$ Product 3",C3:E3,0))</t>
  </si>
  <si>
    <t>INDEX and MATCH</t>
  </si>
  <si>
    <t>Powerful lookup combination. Uses an index to choose a value from a reference, and Looks up values.</t>
  </si>
  <si>
    <r>
      <t>Cheat sheet: Top 25 MS Excel Functions | create</t>
    </r>
    <r>
      <rPr>
        <sz val="20"/>
        <color theme="5" tint="0.39997558519241921"/>
        <rFont val="Calibri"/>
        <family val="2"/>
        <scheme val="minor"/>
      </rPr>
      <t>and</t>
    </r>
    <r>
      <rPr>
        <sz val="20"/>
        <color theme="0"/>
        <rFont val="Calibri"/>
        <family val="2"/>
        <scheme val="minor"/>
      </rPr>
      <t>learn.net</t>
    </r>
  </si>
  <si>
    <t>Returns the serial number of a  date</t>
  </si>
  <si>
    <t xml:space="preserve">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</si>
</sst>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C09]dd\-mmm\-yy;@"/>
    <numFmt numFmtId="165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5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rgb="FFE6E6E6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165" fontId="0" fillId="0" borderId="1" xfId="0" applyNumberFormat="1" applyBorder="1" applyAlignment="1">
      <alignment horizontal="right" vertical="top" wrapText="1"/>
    </xf>
    <xf numFmtId="0" fontId="2" fillId="0" borderId="0" xfId="0" applyFont="1" applyAlignment="1">
      <alignment horizontal="left" vertical="top" wrapText="1"/>
    </xf>
    <xf numFmtId="165" fontId="2" fillId="0" borderId="0" xfId="0" applyNumberFormat="1" applyFont="1" applyAlignment="1">
      <alignment horizontal="left" vertical="top" wrapText="1"/>
    </xf>
    <xf numFmtId="165" fontId="0" fillId="0" borderId="0" xfId="1" applyNumberFormat="1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65" fontId="0" fillId="0" borderId="1" xfId="0" quotePrefix="1" applyNumberForma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165" fontId="0" fillId="0" borderId="1" xfId="1" quotePrefix="1" applyNumberFormat="1" applyFont="1" applyBorder="1" applyAlignment="1">
      <alignment vertical="top" wrapText="1"/>
    </xf>
    <xf numFmtId="14" fontId="0" fillId="0" borderId="1" xfId="0" quotePrefix="1" applyNumberFormat="1" applyBorder="1" applyAlignment="1">
      <alignment vertical="top" wrapText="1"/>
    </xf>
    <xf numFmtId="0" fontId="0" fillId="2" borderId="5" xfId="0" applyFill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164" fontId="0" fillId="0" borderId="5" xfId="0" applyNumberFormat="1" applyBorder="1" applyAlignment="1">
      <alignment horizontal="left" vertical="top" wrapText="1"/>
    </xf>
    <xf numFmtId="165" fontId="0" fillId="0" borderId="5" xfId="1" applyNumberFormat="1" applyFont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 wrapText="1"/>
    </xf>
    <xf numFmtId="0" fontId="5" fillId="0" borderId="0" xfId="2"/>
    <xf numFmtId="0" fontId="2" fillId="4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wrapText="1"/>
    </xf>
    <xf numFmtId="164" fontId="0" fillId="0" borderId="0" xfId="0" applyNumberFormat="1" applyBorder="1" applyAlignment="1">
      <alignment horizontal="left" wrapText="1"/>
    </xf>
    <xf numFmtId="0" fontId="2" fillId="4" borderId="1" xfId="0" applyFont="1" applyFill="1" applyBorder="1" applyAlignment="1">
      <alignment horizontal="left" wrapText="1" indent="1"/>
    </xf>
    <xf numFmtId="0" fontId="3" fillId="3" borderId="0" xfId="0" applyFont="1" applyFill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E6E6E6"/>
      <color rgb="FF2173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instagram.com/createandlearn_net/" TargetMode="External"/><Relationship Id="rId7" Type="http://schemas.openxmlformats.org/officeDocument/2006/relationships/hyperlink" Target="https://www.youtube.com/channel/UCE4BQDcEuUE9lmCZfviSZLg/featured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www.createandlearn.net/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://a.co/fEDWNsd" TargetMode="External"/><Relationship Id="rId5" Type="http://schemas.openxmlformats.org/officeDocument/2006/relationships/hyperlink" Target="http://www.facebook.com/excelcreateandlearn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linkedin.com/company/create-and-learn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152400</xdr:colOff>
      <xdr:row>2</xdr:row>
      <xdr:rowOff>57150</xdr:rowOff>
    </xdr:from>
    <xdr:ext cx="5667577" cy="2064989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59CF1-BD4F-4B57-8872-F0B0DF155ABC}"/>
            </a:ext>
          </a:extLst>
        </xdr:cNvPr>
        <xdr:cNvSpPr txBox="1"/>
      </xdr:nvSpPr>
      <xdr:spPr>
        <a:xfrm>
          <a:off x="2590800" y="438150"/>
          <a:ext cx="5667577" cy="2064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1">
              <a:latin typeface="+mj-lt"/>
            </a:rPr>
            <a:t>"Hi, I have created and shared this material for </a:t>
          </a:r>
        </a:p>
        <a:p>
          <a:r>
            <a:rPr lang="en-AU" sz="1800" i="1">
              <a:latin typeface="+mj-lt"/>
            </a:rPr>
            <a:t>learning purpose, and I hope you enjoy this as much as I do.</a:t>
          </a:r>
        </a:p>
        <a:p>
          <a:r>
            <a:rPr lang="en-AU" sz="1800" i="1" baseline="0">
              <a:latin typeface="+mj-lt"/>
            </a:rPr>
            <a:t>Thank you for creating and learning.</a:t>
          </a:r>
        </a:p>
        <a:p>
          <a:r>
            <a:rPr lang="en-AU" sz="1800" i="1" baseline="0">
              <a:latin typeface="+mj-lt"/>
            </a:rPr>
            <a:t>Have fun!"</a:t>
          </a:r>
        </a:p>
        <a:p>
          <a:r>
            <a:rPr lang="en-AU" sz="1800" i="1" baseline="0">
              <a:latin typeface="+mj-lt"/>
            </a:rPr>
            <a:t>Roger F. Silva</a:t>
          </a:r>
        </a:p>
        <a:p>
          <a:endParaRPr lang="en-AU" sz="1800" baseline="0">
            <a:latin typeface="+mj-lt"/>
          </a:endParaRPr>
        </a:p>
        <a:p>
          <a:r>
            <a:rPr lang="en-AU" sz="1800">
              <a:latin typeface="+mj-lt"/>
            </a:rPr>
            <a:t>creat</a:t>
          </a:r>
          <a:r>
            <a:rPr lang="en-AU" sz="1800" b="1">
              <a:latin typeface="+mj-lt"/>
            </a:rPr>
            <a:t>and</a:t>
          </a:r>
          <a:r>
            <a:rPr lang="en-AU" sz="1800">
              <a:latin typeface="+mj-lt"/>
            </a:rPr>
            <a:t>learn.net</a:t>
          </a:r>
        </a:p>
      </xdr:txBody>
    </xdr:sp>
    <xdr:clientData/>
  </xdr:oneCellAnchor>
  <xdr:twoCellAnchor editAs="oneCell">
    <xdr:from>
      <xdr:col>0</xdr:col>
      <xdr:colOff>352426</xdr:colOff>
      <xdr:row>2</xdr:row>
      <xdr:rowOff>180976</xdr:rowOff>
    </xdr:from>
    <xdr:to>
      <xdr:col>4</xdr:col>
      <xdr:colOff>9525</xdr:colOff>
      <xdr:row>13</xdr:row>
      <xdr:rowOff>179206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02C95-BD61-4BBF-937D-A14DC578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6" y="561976"/>
          <a:ext cx="2095499" cy="2093730"/>
        </a:xfrm>
        <a:prstGeom prst="rect">
          <a:avLst/>
        </a:prstGeom>
      </xdr:spPr>
    </xdr:pic>
    <xdr:clientData/>
  </xdr:twoCellAnchor>
  <xdr:twoCellAnchor editAs="oneCell">
    <xdr:from>
      <xdr:col>6</xdr:col>
      <xdr:colOff>143869</xdr:colOff>
      <xdr:row>22</xdr:row>
      <xdr:rowOff>4762</xdr:rowOff>
    </xdr:from>
    <xdr:to>
      <xdr:col>8</xdr:col>
      <xdr:colOff>364669</xdr:colOff>
      <xdr:row>29</xdr:row>
      <xdr:rowOff>111262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39DF04-E2FF-4A0F-84CB-BE25ECB7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1469" y="419576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22</xdr:row>
      <xdr:rowOff>4762</xdr:rowOff>
    </xdr:from>
    <xdr:to>
      <xdr:col>3</xdr:col>
      <xdr:colOff>79846</xdr:colOff>
      <xdr:row>29</xdr:row>
      <xdr:rowOff>111262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360247-A38F-4F9F-8745-E2BE4A65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5" y="4195762"/>
          <a:ext cx="146097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309670</xdr:colOff>
      <xdr:row>22</xdr:row>
      <xdr:rowOff>4762</xdr:rowOff>
    </xdr:from>
    <xdr:to>
      <xdr:col>5</xdr:col>
      <xdr:colOff>523645</xdr:colOff>
      <xdr:row>29</xdr:row>
      <xdr:rowOff>111262</xdr:rowOff>
    </xdr:to>
    <xdr:pic>
      <xdr:nvPicPr>
        <xdr:cNvPr id="6" name="Picture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E0E670-E579-4F09-9FF1-264EF8BB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38470" y="4195762"/>
          <a:ext cx="1433175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594493</xdr:colOff>
      <xdr:row>22</xdr:row>
      <xdr:rowOff>4762</xdr:rowOff>
    </xdr:from>
    <xdr:to>
      <xdr:col>11</xdr:col>
      <xdr:colOff>198803</xdr:colOff>
      <xdr:row>29</xdr:row>
      <xdr:rowOff>111262</xdr:rowOff>
    </xdr:to>
    <xdr:pic>
      <xdr:nvPicPr>
        <xdr:cNvPr id="7" name="Picture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938FE7C-8602-46CC-A558-B965E4890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71293" y="4195762"/>
          <a:ext cx="143311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22</xdr:row>
      <xdr:rowOff>4762</xdr:rowOff>
    </xdr:from>
    <xdr:to>
      <xdr:col>14</xdr:col>
      <xdr:colOff>89196</xdr:colOff>
      <xdr:row>29</xdr:row>
      <xdr:rowOff>111262</xdr:rowOff>
    </xdr:to>
    <xdr:pic>
      <xdr:nvPicPr>
        <xdr:cNvPr id="8" name="Picture 7" descr="Image result for amazon ic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285C217-08BF-4668-B9BA-ADADD28E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4" r="17922" b="3315"/>
        <a:stretch/>
      </xdr:blipFill>
      <xdr:spPr bwMode="auto">
        <a:xfrm>
          <a:off x="7134225" y="4195762"/>
          <a:ext cx="148937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352425</xdr:colOff>
      <xdr:row>19</xdr:row>
      <xdr:rowOff>123825</xdr:rowOff>
    </xdr:from>
    <xdr:ext cx="2118657" cy="374141"/>
    <xdr:sp macro="" textlink="">
      <xdr:nvSpPr>
        <xdr:cNvPr id="9" name="Text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2EF76-1D79-495B-93A8-682157E47CB3}"/>
            </a:ext>
          </a:extLst>
        </xdr:cNvPr>
        <xdr:cNvSpPr txBox="1"/>
      </xdr:nvSpPr>
      <xdr:spPr>
        <a:xfrm>
          <a:off x="352425" y="3743325"/>
          <a:ext cx="211865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0">
              <a:latin typeface="+mj-lt"/>
            </a:rPr>
            <a:t>Connect with me on: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1</xdr:row>
      <xdr:rowOff>142875</xdr:rowOff>
    </xdr:from>
    <xdr:to>
      <xdr:col>9</xdr:col>
      <xdr:colOff>2162175</xdr:colOff>
      <xdr:row>4</xdr:row>
      <xdr:rowOff>0</xdr:rowOff>
    </xdr:to>
    <xdr:sp macro="" textlink="">
      <xdr:nvSpPr>
        <xdr:cNvPr id="5" name="Speech Bubble: Rectangle 4">
          <a:extLst>
            <a:ext uri="{FF2B5EF4-FFF2-40B4-BE49-F238E27FC236}">
              <a16:creationId xmlns:a16="http://schemas.microsoft.com/office/drawing/2014/main" id="{196EB4A5-C69B-4134-87A0-5823C3A28BED}"/>
            </a:ext>
          </a:extLst>
        </xdr:cNvPr>
        <xdr:cNvSpPr/>
      </xdr:nvSpPr>
      <xdr:spPr>
        <a:xfrm>
          <a:off x="9839325" y="476250"/>
          <a:ext cx="1495425" cy="428625"/>
        </a:xfrm>
        <a:prstGeom prst="wedgeRectCallout">
          <a:avLst>
            <a:gd name="adj1" fmla="val -58412"/>
            <a:gd name="adj2" fmla="val 21655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Data sample</a:t>
          </a:r>
          <a:endParaRPr lang="en-AU" sz="1400">
            <a:solidFill>
              <a:schemeClr val="tx1"/>
            </a:solidFill>
            <a:effectLst/>
          </a:endParaRPr>
        </a:p>
        <a:p>
          <a:pPr algn="ctr"/>
          <a:endParaRPr lang="en-AU" sz="14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9525</xdr:colOff>
      <xdr:row>1</xdr:row>
      <xdr:rowOff>152400</xdr:rowOff>
    </xdr:from>
    <xdr:to>
      <xdr:col>9</xdr:col>
      <xdr:colOff>514964</xdr:colOff>
      <xdr:row>11</xdr:row>
      <xdr:rowOff>219350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D25447-88B9-4737-B618-08A8B1B11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628650"/>
          <a:ext cx="4401164" cy="19719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0A7C-D525-482D-A390-498EA8C19D59}">
  <sheetPr>
    <tabColor theme="4"/>
  </sheetPr>
  <dimension ref="C34"/>
  <sheetViews>
    <sheetView showGridLines="0" showRowColHeaders="0" workbookViewId="0">
      <selection activeCell="N49" sqref="N49"/>
    </sheetView>
  </sheetViews>
  <sheetFormatPr defaultRowHeight="15" x14ac:dyDescent="0.25"/>
  <sheetData>
    <row r="34" spans="3:3" x14ac:dyDescent="0.25">
      <c r="C34" s="1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FC509-4CAF-43A8-8C99-E1584B177F5D}">
  <sheetPr>
    <pageSetUpPr fitToPage="1"/>
  </sheetPr>
  <dimension ref="A1:K45"/>
  <sheetViews>
    <sheetView showGridLines="0" tabSelected="1" zoomScaleNormal="100" workbookViewId="0">
      <selection activeCell="E17" sqref="E17"/>
    </sheetView>
  </sheetViews>
  <sheetFormatPr defaultColWidth="8.7109375" defaultRowHeight="15" x14ac:dyDescent="0.25"/>
  <cols>
    <col min="1" max="1" width="12.85546875" style="1" customWidth="1"/>
    <col min="2" max="2" width="10.7109375" style="1" bestFit="1" customWidth="1"/>
    <col min="3" max="6" width="12.5703125" style="1" customWidth="1"/>
    <col min="7" max="7" width="5.28515625" style="1" customWidth="1"/>
    <col min="8" max="8" width="18.28515625" style="1" customWidth="1"/>
    <col min="9" max="9" width="40.140625" style="1" customWidth="1"/>
    <col min="10" max="10" width="38.85546875" style="8" customWidth="1"/>
    <col min="11" max="11" width="12.42578125" style="2" customWidth="1"/>
    <col min="12" max="16384" width="8.7109375" style="1"/>
  </cols>
  <sheetData>
    <row r="1" spans="1:11" s="17" customFormat="1" ht="37.5" customHeight="1" x14ac:dyDescent="0.4">
      <c r="A1" s="17" t="s">
        <v>9</v>
      </c>
      <c r="B1" s="22">
        <v>43358</v>
      </c>
      <c r="H1" s="24" t="s">
        <v>91</v>
      </c>
      <c r="I1" s="24"/>
      <c r="J1" s="24"/>
      <c r="K1" s="24"/>
    </row>
    <row r="3" spans="1:11" x14ac:dyDescent="0.25">
      <c r="A3" s="13"/>
      <c r="B3" s="13" t="s">
        <v>3</v>
      </c>
      <c r="C3" s="13" t="s">
        <v>6</v>
      </c>
      <c r="D3" s="13" t="s">
        <v>7</v>
      </c>
      <c r="E3" s="13" t="s">
        <v>8</v>
      </c>
    </row>
    <row r="4" spans="1:11" x14ac:dyDescent="0.25">
      <c r="A4" s="14" t="s">
        <v>5</v>
      </c>
      <c r="B4" s="15">
        <v>43346</v>
      </c>
      <c r="C4" s="16">
        <v>3400</v>
      </c>
      <c r="D4" s="16">
        <v>10800</v>
      </c>
      <c r="E4" s="16">
        <v>4000</v>
      </c>
    </row>
    <row r="5" spans="1:11" x14ac:dyDescent="0.25">
      <c r="A5" s="14" t="s">
        <v>2</v>
      </c>
      <c r="B5" s="15">
        <v>43346</v>
      </c>
      <c r="C5" s="16">
        <v>3500</v>
      </c>
      <c r="D5" s="16">
        <v>4590</v>
      </c>
      <c r="E5" s="16">
        <v>6000</v>
      </c>
      <c r="F5" s="7"/>
      <c r="G5" s="7"/>
    </row>
    <row r="6" spans="1:11" x14ac:dyDescent="0.25">
      <c r="A6" s="14" t="s">
        <v>1</v>
      </c>
      <c r="B6" s="15">
        <v>43346</v>
      </c>
      <c r="C6" s="16">
        <v>5000</v>
      </c>
      <c r="D6" s="16">
        <v>7000</v>
      </c>
      <c r="E6" s="16">
        <v>3000</v>
      </c>
      <c r="F6" s="7"/>
      <c r="G6" s="7"/>
    </row>
    <row r="7" spans="1:11" x14ac:dyDescent="0.25">
      <c r="A7" s="14" t="s">
        <v>4</v>
      </c>
      <c r="B7" s="15">
        <v>43346</v>
      </c>
      <c r="C7" s="16">
        <v>2800</v>
      </c>
      <c r="D7" s="16">
        <v>7200</v>
      </c>
      <c r="E7" s="16">
        <v>4100</v>
      </c>
      <c r="F7" s="7"/>
      <c r="G7" s="7"/>
    </row>
    <row r="8" spans="1:11" x14ac:dyDescent="0.25">
      <c r="B8" s="5" t="s">
        <v>10</v>
      </c>
      <c r="C8" s="6">
        <f>SUM(C4:C7)</f>
        <v>14700</v>
      </c>
      <c r="D8" s="6">
        <f t="shared" ref="D8:E8" si="0">SUM(D4:D7)</f>
        <v>29590</v>
      </c>
      <c r="E8" s="6">
        <f t="shared" si="0"/>
        <v>17100</v>
      </c>
      <c r="F8" s="6"/>
      <c r="G8" s="6"/>
    </row>
    <row r="12" spans="1:11" ht="27.75" customHeight="1" x14ac:dyDescent="0.25"/>
    <row r="13" spans="1:11" s="17" customFormat="1" ht="19.5" customHeight="1" x14ac:dyDescent="0.25">
      <c r="H13" s="25" t="s">
        <v>59</v>
      </c>
      <c r="I13" s="26"/>
      <c r="J13" s="26"/>
      <c r="K13" s="27"/>
    </row>
    <row r="14" spans="1:11" s="17" customFormat="1" ht="19.5" customHeight="1" x14ac:dyDescent="0.25">
      <c r="G14" s="18"/>
      <c r="H14" s="20" t="s">
        <v>58</v>
      </c>
      <c r="I14" s="20" t="s">
        <v>61</v>
      </c>
      <c r="J14" s="21" t="s">
        <v>62</v>
      </c>
      <c r="K14" s="23" t="s">
        <v>0</v>
      </c>
    </row>
    <row r="15" spans="1:11" x14ac:dyDescent="0.25">
      <c r="G15" s="2"/>
      <c r="H15" s="3" t="s">
        <v>13</v>
      </c>
      <c r="I15" s="3" t="s">
        <v>80</v>
      </c>
      <c r="J15" s="9" t="s">
        <v>36</v>
      </c>
      <c r="K15" s="4">
        <f>AVERAGE(E4:E7)</f>
        <v>4275</v>
      </c>
    </row>
    <row r="16" spans="1:11" ht="30" x14ac:dyDescent="0.25">
      <c r="G16" s="2"/>
      <c r="H16" s="3" t="s">
        <v>14</v>
      </c>
      <c r="I16" s="3" t="s">
        <v>81</v>
      </c>
      <c r="J16" s="10" t="s">
        <v>37</v>
      </c>
      <c r="K16" s="4">
        <f>COUNT(C4:C7)</f>
        <v>4</v>
      </c>
    </row>
    <row r="17" spans="7:11" ht="30" x14ac:dyDescent="0.25">
      <c r="G17" s="2"/>
      <c r="H17" s="3" t="s">
        <v>15</v>
      </c>
      <c r="I17" s="3" t="s">
        <v>82</v>
      </c>
      <c r="J17" s="10" t="s">
        <v>38</v>
      </c>
      <c r="K17" s="4">
        <f>COUNTIF(C4:C7,"&gt;3000")</f>
        <v>3</v>
      </c>
    </row>
    <row r="18" spans="7:11" ht="30" x14ac:dyDescent="0.25">
      <c r="G18" s="2"/>
      <c r="H18" s="3" t="s">
        <v>18</v>
      </c>
      <c r="I18" s="3" t="s">
        <v>83</v>
      </c>
      <c r="J18" s="9" t="s">
        <v>43</v>
      </c>
      <c r="K18" s="4">
        <f>MAX(D4:D7)</f>
        <v>10800</v>
      </c>
    </row>
    <row r="19" spans="7:11" ht="30" x14ac:dyDescent="0.25">
      <c r="G19" s="2"/>
      <c r="H19" s="3" t="s">
        <v>19</v>
      </c>
      <c r="I19" s="3" t="s">
        <v>84</v>
      </c>
      <c r="J19" s="9" t="s">
        <v>44</v>
      </c>
      <c r="K19" s="4">
        <f>MIN(E4:E7)</f>
        <v>3000</v>
      </c>
    </row>
    <row r="20" spans="7:11" ht="30" x14ac:dyDescent="0.25">
      <c r="G20" s="2"/>
      <c r="H20" s="3" t="s">
        <v>27</v>
      </c>
      <c r="I20" s="3" t="s">
        <v>85</v>
      </c>
      <c r="J20" s="9" t="s">
        <v>53</v>
      </c>
      <c r="K20" s="4">
        <f>ROUND(D5,-2)</f>
        <v>4600</v>
      </c>
    </row>
    <row r="21" spans="7:11" x14ac:dyDescent="0.25">
      <c r="G21" s="2"/>
      <c r="H21" s="3" t="s">
        <v>28</v>
      </c>
      <c r="I21" s="3" t="s">
        <v>86</v>
      </c>
      <c r="J21" s="9" t="s">
        <v>55</v>
      </c>
      <c r="K21" s="4">
        <f>SUM(C8:E8)</f>
        <v>61390</v>
      </c>
    </row>
    <row r="22" spans="7:11" x14ac:dyDescent="0.25">
      <c r="G22" s="2"/>
      <c r="H22" s="3" t="s">
        <v>33</v>
      </c>
      <c r="I22" s="3" t="s">
        <v>87</v>
      </c>
      <c r="J22" s="10" t="s">
        <v>54</v>
      </c>
      <c r="K22" s="4">
        <f>SUMIF(A4:A7,"Said",D4:D7)</f>
        <v>7200</v>
      </c>
    </row>
    <row r="23" spans="7:11" s="17" customFormat="1" ht="19.5" customHeight="1" x14ac:dyDescent="0.25">
      <c r="G23" s="18"/>
      <c r="H23" s="25" t="s">
        <v>60</v>
      </c>
      <c r="I23" s="26"/>
      <c r="J23" s="26"/>
      <c r="K23" s="27"/>
    </row>
    <row r="24" spans="7:11" s="17" customFormat="1" ht="19.5" customHeight="1" x14ac:dyDescent="0.25">
      <c r="G24" s="18"/>
      <c r="H24" s="20" t="s">
        <v>58</v>
      </c>
      <c r="I24" s="20" t="s">
        <v>61</v>
      </c>
      <c r="J24" s="21" t="s">
        <v>62</v>
      </c>
      <c r="K24" s="20" t="s">
        <v>0</v>
      </c>
    </row>
    <row r="25" spans="7:11" ht="30" x14ac:dyDescent="0.25">
      <c r="G25" s="2"/>
      <c r="H25" s="3" t="s">
        <v>26</v>
      </c>
      <c r="I25" s="3" t="s">
        <v>75</v>
      </c>
      <c r="J25" s="10" t="s">
        <v>52</v>
      </c>
      <c r="K25" s="4" t="b">
        <f>AND(C8&gt;15000,D8&gt;15000,E8&gt;15000)</f>
        <v>0</v>
      </c>
    </row>
    <row r="26" spans="7:11" x14ac:dyDescent="0.25">
      <c r="G26" s="2"/>
      <c r="H26" s="3" t="s">
        <v>25</v>
      </c>
      <c r="I26" s="3" t="s">
        <v>76</v>
      </c>
      <c r="J26" s="10" t="s">
        <v>51</v>
      </c>
      <c r="K26" s="4" t="b">
        <f>OR(C8&gt;15000,D8&gt;15000,E8&gt;15000)</f>
        <v>1</v>
      </c>
    </row>
    <row r="27" spans="7:11" ht="45" x14ac:dyDescent="0.25">
      <c r="G27" s="2"/>
      <c r="H27" s="3" t="s">
        <v>11</v>
      </c>
      <c r="I27" s="3" t="s">
        <v>78</v>
      </c>
      <c r="J27" s="11" t="s">
        <v>34</v>
      </c>
      <c r="K27" s="4">
        <f>VLOOKUP("Said",A3:C7,3,FALSE)</f>
        <v>2800</v>
      </c>
    </row>
    <row r="28" spans="7:11" ht="30" x14ac:dyDescent="0.25">
      <c r="G28" s="2"/>
      <c r="H28" s="3" t="s">
        <v>12</v>
      </c>
      <c r="I28" s="3" t="s">
        <v>79</v>
      </c>
      <c r="J28" s="11" t="s">
        <v>35</v>
      </c>
      <c r="K28" s="4">
        <f>HLOOKUP("$ Product 3",A3:E7,3,FALSE)</f>
        <v>6000</v>
      </c>
    </row>
    <row r="29" spans="7:11" ht="30" x14ac:dyDescent="0.25">
      <c r="G29" s="2"/>
      <c r="H29" s="3" t="s">
        <v>16</v>
      </c>
      <c r="I29" s="3" t="s">
        <v>77</v>
      </c>
      <c r="J29" s="10" t="s">
        <v>39</v>
      </c>
      <c r="K29" s="4" t="str">
        <f>IF(SUM(C8:E8)&gt;40000,"Reached","Not Reached")</f>
        <v>Reached</v>
      </c>
    </row>
    <row r="30" spans="7:11" ht="45" x14ac:dyDescent="0.25">
      <c r="G30" s="2"/>
      <c r="H30" s="3" t="s">
        <v>17</v>
      </c>
      <c r="I30" s="3" t="s">
        <v>74</v>
      </c>
      <c r="J30" s="10" t="s">
        <v>40</v>
      </c>
      <c r="K30" s="4" t="str">
        <f>IFERROR(VLOOKUP("Raul",A3:C7,3,FALSE),"Not Found")</f>
        <v>Not Found</v>
      </c>
    </row>
    <row r="31" spans="7:11" ht="45" x14ac:dyDescent="0.25">
      <c r="G31" s="2"/>
      <c r="H31" s="3" t="s">
        <v>89</v>
      </c>
      <c r="I31" s="3" t="s">
        <v>90</v>
      </c>
      <c r="J31" s="10" t="s">
        <v>88</v>
      </c>
      <c r="K31" s="4">
        <f>INDEX(C4:E7,MATCH("Mary",A4:A7,0),MATCH("$ Product 3",C3:E3,0))</f>
        <v>3000</v>
      </c>
    </row>
    <row r="32" spans="7:11" s="17" customFormat="1" ht="19.5" customHeight="1" x14ac:dyDescent="0.25">
      <c r="G32" s="18"/>
      <c r="H32" s="25" t="s">
        <v>63</v>
      </c>
      <c r="I32" s="26"/>
      <c r="J32" s="26"/>
      <c r="K32" s="27"/>
    </row>
    <row r="33" spans="7:11" s="17" customFormat="1" ht="19.5" customHeight="1" x14ac:dyDescent="0.25">
      <c r="G33" s="18"/>
      <c r="H33" s="20" t="s">
        <v>58</v>
      </c>
      <c r="I33" s="20" t="s">
        <v>61</v>
      </c>
      <c r="J33" s="21" t="s">
        <v>62</v>
      </c>
      <c r="K33" s="20" t="s">
        <v>0</v>
      </c>
    </row>
    <row r="34" spans="7:11" ht="30" x14ac:dyDescent="0.25">
      <c r="G34" s="2"/>
      <c r="H34" s="3" t="s">
        <v>21</v>
      </c>
      <c r="I34" s="3" t="s">
        <v>64</v>
      </c>
      <c r="J34" s="10" t="s">
        <v>46</v>
      </c>
      <c r="K34" s="4">
        <f>DAY(B4)</f>
        <v>3</v>
      </c>
    </row>
    <row r="35" spans="7:11" x14ac:dyDescent="0.25">
      <c r="G35" s="2"/>
      <c r="H35" s="3" t="s">
        <v>20</v>
      </c>
      <c r="I35" s="3" t="s">
        <v>65</v>
      </c>
      <c r="J35" s="10" t="s">
        <v>45</v>
      </c>
      <c r="K35" s="4">
        <f>MONTH(B4)</f>
        <v>9</v>
      </c>
    </row>
    <row r="36" spans="7:11" x14ac:dyDescent="0.25">
      <c r="G36" s="2"/>
      <c r="H36" s="3" t="s">
        <v>22</v>
      </c>
      <c r="I36" s="3" t="s">
        <v>66</v>
      </c>
      <c r="J36" s="10" t="s">
        <v>47</v>
      </c>
      <c r="K36" s="4">
        <f>YEAR(B4)</f>
        <v>2018</v>
      </c>
    </row>
    <row r="37" spans="7:11" ht="30" x14ac:dyDescent="0.25">
      <c r="G37" s="2"/>
      <c r="H37" s="3" t="s">
        <v>29</v>
      </c>
      <c r="I37" s="3" t="s">
        <v>67</v>
      </c>
      <c r="J37" s="10" t="s">
        <v>56</v>
      </c>
      <c r="K37" s="4">
        <f>WEEKDAY(B4)</f>
        <v>2</v>
      </c>
    </row>
    <row r="38" spans="7:11" x14ac:dyDescent="0.25">
      <c r="G38" s="2"/>
      <c r="H38" s="3" t="s">
        <v>93</v>
      </c>
      <c r="I38" s="3" t="s">
        <v>92</v>
      </c>
      <c r="J38" s="12" t="s">
        <v>57</v>
      </c>
      <c r="K38" s="4">
        <f>DATE(2019,4,30)</f>
        <v>43585</v>
      </c>
    </row>
    <row r="39" spans="7:11" ht="30" x14ac:dyDescent="0.25">
      <c r="G39" s="2"/>
      <c r="H39" s="3" t="s">
        <v>23</v>
      </c>
      <c r="I39" s="3" t="s">
        <v>68</v>
      </c>
      <c r="J39" s="10" t="s">
        <v>48</v>
      </c>
      <c r="K39" s="4">
        <f>NETWORKDAYS(B4,B1)</f>
        <v>10</v>
      </c>
    </row>
    <row r="40" spans="7:11" x14ac:dyDescent="0.25">
      <c r="G40" s="2"/>
      <c r="H40" s="3" t="s">
        <v>24</v>
      </c>
      <c r="I40" s="3" t="s">
        <v>69</v>
      </c>
      <c r="J40" s="12" t="s">
        <v>50</v>
      </c>
      <c r="K40" s="4">
        <f ca="1">TODAY()</f>
        <v>43347</v>
      </c>
    </row>
    <row r="41" spans="7:11" s="17" customFormat="1" ht="19.5" customHeight="1" x14ac:dyDescent="0.25">
      <c r="G41" s="18"/>
      <c r="H41" s="25" t="s">
        <v>71</v>
      </c>
      <c r="I41" s="26"/>
      <c r="J41" s="26"/>
      <c r="K41" s="27"/>
    </row>
    <row r="42" spans="7:11" s="17" customFormat="1" ht="19.5" customHeight="1" x14ac:dyDescent="0.25">
      <c r="G42" s="18"/>
      <c r="H42" s="20" t="s">
        <v>58</v>
      </c>
      <c r="I42" s="20" t="s">
        <v>61</v>
      </c>
      <c r="J42" s="21" t="s">
        <v>62</v>
      </c>
      <c r="K42" s="20" t="s">
        <v>0</v>
      </c>
    </row>
    <row r="43" spans="7:11" x14ac:dyDescent="0.25">
      <c r="G43" s="2"/>
      <c r="H43" s="3" t="s">
        <v>30</v>
      </c>
      <c r="I43" s="3" t="s">
        <v>70</v>
      </c>
      <c r="J43" s="10" t="s">
        <v>49</v>
      </c>
      <c r="K43" s="4" t="str">
        <f>CONCATENATE(A6,": ",C6)</f>
        <v>Mary: 5000</v>
      </c>
    </row>
    <row r="44" spans="7:11" ht="30" x14ac:dyDescent="0.25">
      <c r="G44" s="2"/>
      <c r="H44" s="3" t="s">
        <v>32</v>
      </c>
      <c r="I44" s="3" t="s">
        <v>72</v>
      </c>
      <c r="J44" s="10" t="s">
        <v>41</v>
      </c>
      <c r="K44" s="4" t="str">
        <f>LEFT(A4,4)</f>
        <v>Ange</v>
      </c>
    </row>
    <row r="45" spans="7:11" ht="30" x14ac:dyDescent="0.25">
      <c r="G45" s="2"/>
      <c r="H45" s="3" t="s">
        <v>31</v>
      </c>
      <c r="I45" s="3" t="s">
        <v>73</v>
      </c>
      <c r="J45" s="10" t="s">
        <v>42</v>
      </c>
      <c r="K45" s="4" t="str">
        <f>RIGHT(A4,2)</f>
        <v>la</v>
      </c>
    </row>
  </sheetData>
  <sortState ref="A4:E7">
    <sortCondition ref="A4"/>
  </sortState>
  <mergeCells count="5">
    <mergeCell ref="H1:K1"/>
    <mergeCell ref="H13:K13"/>
    <mergeCell ref="H23:K23"/>
    <mergeCell ref="H32:K32"/>
    <mergeCell ref="H41:K4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3" orientation="portrait" r:id="rId1"/>
  <headerFooter>
    <oddFooter>&amp;Rcreateandlearn.net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Create and Learn</vt:lpstr>
      <vt:lpstr>createandlearn.net</vt:lpstr>
      <vt:lpstr>createandlearn.net!Print_Area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Silva</dc:creator>
  <cp:keywords>createandlearn.net</cp:keywords>
  <cp:lastModifiedBy>Roger F. Silva</cp:lastModifiedBy>
  <cp:lastPrinted>2018-08-16T09:39:21Z</cp:lastPrinted>
  <dcterms:created xsi:type="dcterms:W3CDTF">2018-08-14T21:44:54Z</dcterms:created>
  <dcterms:modified xsi:type="dcterms:W3CDTF">2018-09-04T09:39:50Z</dcterms:modified>
</cp:coreProperties>
</file>